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23955" windowHeight="10515"/>
  </bookViews>
  <sheets>
    <sheet name="Ark1" sheetId="1" r:id="rId1"/>
    <sheet name="Ark2" sheetId="2" r:id="rId2"/>
    <sheet name="Ark3" sheetId="3" r:id="rId3"/>
  </sheets>
  <definedNames>
    <definedName name="DK">TRUE</definedName>
  </definedNames>
  <calcPr calcId="125725"/>
</workbook>
</file>

<file path=xl/calcChain.xml><?xml version="1.0" encoding="utf-8"?>
<calcChain xmlns="http://schemas.openxmlformats.org/spreadsheetml/2006/main">
  <c r="D7" i="1"/>
  <c r="D8"/>
  <c r="D9"/>
  <c r="D10"/>
  <c r="D11"/>
  <c r="D12"/>
  <c r="D13"/>
  <c r="D14"/>
  <c r="D15"/>
  <c r="D16"/>
  <c r="D17"/>
  <c r="D18"/>
  <c r="D19"/>
  <c r="D20"/>
  <c r="D21"/>
  <c r="D22"/>
  <c r="D23"/>
  <c r="D24"/>
  <c r="E7"/>
  <c r="F35"/>
  <c r="F36"/>
  <c r="F37"/>
  <c r="F38"/>
  <c r="F39"/>
  <c r="F40"/>
  <c r="F41"/>
  <c r="F42"/>
  <c r="F43"/>
  <c r="F44"/>
  <c r="F45"/>
  <c r="F46"/>
  <c r="F47"/>
  <c r="F48"/>
  <c r="F49"/>
  <c r="F50"/>
  <c r="F51"/>
  <c r="F52"/>
  <c r="F53"/>
  <c r="F54"/>
  <c r="F55"/>
  <c r="F56"/>
  <c r="F57"/>
  <c r="C43"/>
  <c r="C42"/>
  <c r="C39"/>
  <c r="C38"/>
  <c r="C37"/>
  <c r="A60"/>
  <c r="B60"/>
  <c r="A61"/>
  <c r="B61"/>
  <c r="A31"/>
  <c r="C31"/>
  <c r="D31"/>
  <c r="E31"/>
  <c r="F31"/>
  <c r="C32"/>
  <c r="F32"/>
  <c r="C33"/>
  <c r="F33"/>
  <c r="C34"/>
  <c r="F34"/>
  <c r="C58"/>
  <c r="F58" l="1"/>
  <c r="D26"/>
  <c r="D28" s="1"/>
</calcChain>
</file>

<file path=xl/sharedStrings.xml><?xml version="1.0" encoding="utf-8"?>
<sst xmlns="http://schemas.openxmlformats.org/spreadsheetml/2006/main" count="8" uniqueCount="6">
  <si>
    <t>Dato</t>
  </si>
  <si>
    <t>Mødetid</t>
  </si>
  <si>
    <t>Gå hjem</t>
  </si>
  <si>
    <t>I alt timer</t>
  </si>
  <si>
    <t>Torsdag</t>
  </si>
  <si>
    <t>Fredag</t>
  </si>
</sst>
</file>

<file path=xl/styles.xml><?xml version="1.0" encoding="utf-8"?>
<styleSheet xmlns="http://schemas.openxmlformats.org/spreadsheetml/2006/main">
  <numFmts count="3">
    <numFmt numFmtId="164" formatCode="&quot;kr.&quot;\ #,##0.00"/>
    <numFmt numFmtId="165" formatCode="&quot;kr.&quot;\ #,##0"/>
    <numFmt numFmtId="166" formatCode="[h]:mm"/>
  </numFmts>
  <fonts count="6">
    <font>
      <sz val="11"/>
      <color theme="1"/>
      <name val="Calibri"/>
      <family val="2"/>
      <scheme val="minor"/>
    </font>
    <font>
      <b/>
      <sz val="11"/>
      <color theme="1"/>
      <name val="Calibri"/>
      <family val="2"/>
      <scheme val="minor"/>
    </font>
    <font>
      <b/>
      <sz val="11"/>
      <name val="Times New Roman"/>
      <family val="1"/>
    </font>
    <font>
      <sz val="11"/>
      <color indexed="12"/>
      <name val="Times New Roman"/>
      <family val="1"/>
    </font>
    <font>
      <sz val="8"/>
      <name val="Times New Roman"/>
      <family val="1"/>
    </font>
    <font>
      <sz val="11"/>
      <name val="Times New Roman"/>
      <family val="1"/>
    </font>
  </fonts>
  <fills count="6">
    <fill>
      <patternFill patternType="none"/>
    </fill>
    <fill>
      <patternFill patternType="gray125"/>
    </fill>
    <fill>
      <patternFill patternType="solid">
        <fgColor indexed="50"/>
        <bgColor indexed="64"/>
      </patternFill>
    </fill>
    <fill>
      <patternFill patternType="solid">
        <fgColor indexed="49"/>
        <bgColor indexed="64"/>
      </patternFill>
    </fill>
    <fill>
      <patternFill patternType="solid">
        <fgColor indexed="41"/>
        <bgColor indexed="64"/>
      </patternFill>
    </fill>
    <fill>
      <patternFill patternType="solid">
        <fgColor indexed="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64"/>
      </right>
      <top/>
      <bottom style="thin">
        <color indexed="22"/>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top/>
      <bottom/>
      <diagonal/>
    </border>
    <border>
      <left style="thin">
        <color indexed="22"/>
      </left>
      <right style="thin">
        <color indexed="22"/>
      </right>
      <top/>
      <bottom style="thin">
        <color indexed="22"/>
      </bottom>
      <diagonal/>
    </border>
    <border>
      <left style="thin">
        <color indexed="64"/>
      </left>
      <right style="thin">
        <color indexed="22"/>
      </right>
      <top/>
      <bottom style="thin">
        <color indexed="22"/>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22"/>
      </top>
      <bottom style="thin">
        <color indexed="64"/>
      </bottom>
      <diagonal/>
    </border>
    <border>
      <left style="thin">
        <color indexed="64"/>
      </left>
      <right style="thin">
        <color indexed="64"/>
      </right>
      <top style="thin">
        <color indexed="64"/>
      </top>
      <bottom style="thin">
        <color indexed="22"/>
      </bottom>
      <diagonal/>
    </border>
  </borders>
  <cellStyleXfs count="1">
    <xf numFmtId="0" fontId="0" fillId="0" borderId="0"/>
  </cellStyleXfs>
  <cellXfs count="51">
    <xf numFmtId="0" fontId="0" fillId="0" borderId="0" xfId="0"/>
    <xf numFmtId="16" fontId="0" fillId="0" borderId="0" xfId="0" applyNumberFormat="1"/>
    <xf numFmtId="0" fontId="0" fillId="0" borderId="0" xfId="0" applyAlignment="1">
      <alignment horizontal="center"/>
    </xf>
    <xf numFmtId="1" fontId="0" fillId="0" borderId="0" xfId="0" applyNumberFormat="1" applyAlignment="1">
      <alignment horizontal="center"/>
    </xf>
    <xf numFmtId="164" fontId="0" fillId="0" borderId="0" xfId="0" applyNumberFormat="1"/>
    <xf numFmtId="165" fontId="0" fillId="0" borderId="0" xfId="0" applyNumberFormat="1" applyAlignment="1">
      <alignment horizontal="center"/>
    </xf>
    <xf numFmtId="165" fontId="0" fillId="0" borderId="0" xfId="0" applyNumberFormat="1"/>
    <xf numFmtId="0" fontId="1" fillId="0" borderId="0" xfId="0" applyFont="1"/>
    <xf numFmtId="1" fontId="1" fillId="0" borderId="0" xfId="0" applyNumberFormat="1" applyFont="1" applyAlignment="1">
      <alignment horizontal="center"/>
    </xf>
    <xf numFmtId="0" fontId="1" fillId="0" borderId="0" xfId="0" applyFont="1" applyAlignment="1">
      <alignment horizontal="center"/>
    </xf>
    <xf numFmtId="165" fontId="1" fillId="0" borderId="0" xfId="0" applyNumberFormat="1" applyFont="1" applyAlignment="1">
      <alignment horizontal="center"/>
    </xf>
    <xf numFmtId="166" fontId="0" fillId="0" borderId="0" xfId="0" applyNumberFormat="1"/>
    <xf numFmtId="166" fontId="1" fillId="0" borderId="0" xfId="0" applyNumberFormat="1" applyFont="1"/>
    <xf numFmtId="4" fontId="0" fillId="0" borderId="0" xfId="0" applyNumberFormat="1"/>
    <xf numFmtId="4" fontId="1" fillId="0" borderId="0" xfId="0" applyNumberFormat="1" applyFont="1"/>
    <xf numFmtId="40" fontId="2" fillId="2" borderId="1" xfId="0" applyNumberFormat="1" applyFont="1" applyFill="1" applyBorder="1" applyProtection="1"/>
    <xf numFmtId="40" fontId="2" fillId="3" borderId="2" xfId="0" applyNumberFormat="1" applyFont="1" applyFill="1" applyBorder="1" applyAlignment="1" applyProtection="1">
      <alignment horizontal="right"/>
    </xf>
    <xf numFmtId="0" fontId="2" fillId="3" borderId="3" xfId="0" applyFont="1" applyFill="1" applyBorder="1" applyAlignment="1" applyProtection="1">
      <alignment horizontal="center"/>
    </xf>
    <xf numFmtId="0" fontId="2" fillId="3" borderId="3" xfId="0" applyFont="1" applyFill="1" applyBorder="1" applyAlignment="1" applyProtection="1">
      <alignment horizontal="left"/>
    </xf>
    <xf numFmtId="0" fontId="2" fillId="3" borderId="3" xfId="0" applyFont="1" applyFill="1" applyBorder="1" applyProtection="1"/>
    <xf numFmtId="0" fontId="2" fillId="3" borderId="4" xfId="0" applyFont="1" applyFill="1" applyBorder="1" applyProtection="1"/>
    <xf numFmtId="40" fontId="0" fillId="4" borderId="5" xfId="0" applyNumberFormat="1" applyFill="1" applyBorder="1" applyAlignment="1" applyProtection="1">
      <alignment horizontal="right"/>
    </xf>
    <xf numFmtId="0" fontId="3" fillId="5" borderId="6" xfId="0" applyFont="1" applyFill="1" applyBorder="1" applyAlignment="1" applyProtection="1">
      <alignment horizontal="center"/>
      <protection locked="0"/>
    </xf>
    <xf numFmtId="20" fontId="3" fillId="5" borderId="7" xfId="0" applyNumberFormat="1" applyFont="1" applyFill="1" applyBorder="1" applyAlignment="1" applyProtection="1">
      <alignment horizontal="center"/>
      <protection locked="0"/>
    </xf>
    <xf numFmtId="0" fontId="0" fillId="3" borderId="0" xfId="0" applyFill="1" applyBorder="1" applyProtection="1"/>
    <xf numFmtId="0" fontId="0" fillId="3" borderId="8" xfId="0" applyFill="1" applyBorder="1" applyProtection="1"/>
    <xf numFmtId="0" fontId="0" fillId="3" borderId="9" xfId="0" applyFill="1" applyBorder="1" applyProtection="1"/>
    <xf numFmtId="0" fontId="3" fillId="5" borderId="10" xfId="0" applyFont="1" applyFill="1" applyBorder="1" applyAlignment="1" applyProtection="1">
      <alignment horizontal="center"/>
      <protection locked="0"/>
    </xf>
    <xf numFmtId="20" fontId="3" fillId="5" borderId="11" xfId="0" applyNumberFormat="1" applyFont="1" applyFill="1" applyBorder="1" applyAlignment="1" applyProtection="1">
      <alignment horizontal="center"/>
      <protection locked="0"/>
    </xf>
    <xf numFmtId="0" fontId="0" fillId="3" borderId="12" xfId="0" applyFill="1" applyBorder="1" applyProtection="1"/>
    <xf numFmtId="20" fontId="3" fillId="5" borderId="10" xfId="0" applyNumberFormat="1" applyFont="1" applyFill="1" applyBorder="1" applyAlignment="1" applyProtection="1">
      <alignment horizontal="center"/>
      <protection locked="0"/>
    </xf>
    <xf numFmtId="20" fontId="3" fillId="5" borderId="13" xfId="0" applyNumberFormat="1" applyFont="1" applyFill="1" applyBorder="1" applyAlignment="1" applyProtection="1">
      <alignment horizontal="center"/>
      <protection locked="0"/>
    </xf>
    <xf numFmtId="20" fontId="3" fillId="5" borderId="14" xfId="0" applyNumberFormat="1" applyFont="1" applyFill="1" applyBorder="1" applyAlignment="1" applyProtection="1">
      <alignment horizontal="center"/>
      <protection locked="0"/>
    </xf>
    <xf numFmtId="0" fontId="4" fillId="3" borderId="12" xfId="0" applyFont="1" applyFill="1" applyBorder="1" applyAlignment="1" applyProtection="1">
      <alignment vertical="center"/>
    </xf>
    <xf numFmtId="40" fontId="2" fillId="3" borderId="2" xfId="0" applyNumberFormat="1" applyFont="1" applyFill="1" applyBorder="1" applyAlignment="1" applyProtection="1">
      <alignment horizontal="center"/>
    </xf>
    <xf numFmtId="0" fontId="2" fillId="3" borderId="4" xfId="0" applyFont="1" applyFill="1" applyBorder="1" applyAlignment="1" applyProtection="1">
      <alignment horizontal="left"/>
    </xf>
    <xf numFmtId="0" fontId="0" fillId="0" borderId="0" xfId="0" applyProtection="1"/>
    <xf numFmtId="40" fontId="0" fillId="0" borderId="0" xfId="0" applyNumberFormat="1" applyAlignment="1" applyProtection="1">
      <alignment horizontal="right"/>
    </xf>
    <xf numFmtId="0" fontId="0" fillId="0" borderId="0" xfId="0" applyAlignment="1" applyProtection="1">
      <alignment horizontal="center"/>
    </xf>
    <xf numFmtId="40" fontId="3" fillId="5" borderId="19" xfId="0" applyNumberFormat="1" applyFont="1" applyFill="1" applyBorder="1" applyProtection="1">
      <protection locked="0"/>
    </xf>
    <xf numFmtId="40" fontId="0" fillId="3" borderId="15" xfId="0" applyNumberFormat="1" applyFill="1" applyBorder="1" applyAlignment="1" applyProtection="1">
      <alignment horizontal="right"/>
    </xf>
    <xf numFmtId="0" fontId="0" fillId="3" borderId="8" xfId="0" applyFill="1" applyBorder="1" applyAlignment="1" applyProtection="1">
      <alignment horizontal="center"/>
    </xf>
    <xf numFmtId="0" fontId="5" fillId="3" borderId="8" xfId="0" applyFont="1" applyFill="1" applyBorder="1" applyAlignment="1" applyProtection="1">
      <alignment horizontal="left" indent="1"/>
    </xf>
    <xf numFmtId="0" fontId="2" fillId="3" borderId="9" xfId="0" applyFont="1" applyFill="1" applyBorder="1" applyAlignment="1" applyProtection="1">
      <alignment horizontal="left"/>
    </xf>
    <xf numFmtId="40" fontId="3" fillId="5" borderId="20" xfId="0" applyNumberFormat="1" applyFont="1" applyFill="1" applyBorder="1" applyProtection="1">
      <protection locked="0"/>
    </xf>
    <xf numFmtId="40" fontId="0" fillId="3" borderId="16" xfId="0" applyNumberFormat="1" applyFill="1" applyBorder="1" applyAlignment="1" applyProtection="1">
      <alignment horizontal="right"/>
    </xf>
    <xf numFmtId="0" fontId="0" fillId="3" borderId="17" xfId="0" applyFill="1" applyBorder="1" applyAlignment="1" applyProtection="1">
      <alignment horizontal="center"/>
    </xf>
    <xf numFmtId="0" fontId="5" fillId="3" borderId="17" xfId="0" applyFont="1" applyFill="1" applyBorder="1" applyAlignment="1" applyProtection="1">
      <alignment horizontal="left" indent="1"/>
    </xf>
    <xf numFmtId="0" fontId="2" fillId="3" borderId="18" xfId="0" applyFont="1" applyFill="1" applyBorder="1" applyAlignment="1" applyProtection="1">
      <alignment horizontal="left"/>
    </xf>
    <xf numFmtId="16" fontId="0" fillId="3" borderId="0" xfId="0" applyNumberFormat="1" applyFill="1" applyBorder="1" applyProtection="1"/>
    <xf numFmtId="2"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ontortema">
  <a:themeElements>
    <a:clrScheme name="Kont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ont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ont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6:N68"/>
  <sheetViews>
    <sheetView tabSelected="1" topLeftCell="A31" workbookViewId="0">
      <selection activeCell="E7" sqref="E7"/>
    </sheetView>
  </sheetViews>
  <sheetFormatPr defaultRowHeight="15"/>
  <cols>
    <col min="2" max="3" width="9.140625" style="11"/>
    <col min="4" max="4" width="15.7109375" style="11" customWidth="1"/>
    <col min="5" max="5" width="15.7109375" style="13" customWidth="1"/>
    <col min="6" max="6" width="9.140625" style="3"/>
    <col min="7" max="7" width="9.140625" style="2"/>
    <col min="8" max="8" width="9.140625" style="5"/>
    <col min="9" max="10" width="9.140625" style="2"/>
    <col min="12" max="12" width="9.140625" style="5"/>
  </cols>
  <sheetData>
    <row r="6" spans="1:14">
      <c r="A6" s="7" t="s">
        <v>0</v>
      </c>
      <c r="B6" s="12" t="s">
        <v>1</v>
      </c>
      <c r="C6" s="12" t="s">
        <v>2</v>
      </c>
      <c r="D6" s="12" t="s">
        <v>3</v>
      </c>
      <c r="E6" s="14"/>
      <c r="F6" s="8"/>
      <c r="G6" s="9"/>
      <c r="H6" s="10"/>
    </row>
    <row r="7" spans="1:14">
      <c r="A7" s="1">
        <v>42128</v>
      </c>
      <c r="B7" s="11">
        <v>0.29166666666666669</v>
      </c>
      <c r="C7" s="11">
        <v>0.8125</v>
      </c>
      <c r="D7" s="50">
        <f>(C7-B7*24)</f>
        <v>-6.1875</v>
      </c>
      <c r="E7" s="13">
        <f>SUM(D7*146)</f>
        <v>-903.375</v>
      </c>
      <c r="G7" s="3"/>
      <c r="I7" s="3"/>
      <c r="J7" s="6"/>
      <c r="N7" s="2"/>
    </row>
    <row r="8" spans="1:14">
      <c r="A8" s="1">
        <v>42129</v>
      </c>
      <c r="B8" s="11">
        <v>0.29166666666666669</v>
      </c>
      <c r="C8" s="11">
        <v>0.70208333333333339</v>
      </c>
      <c r="D8" s="50">
        <f t="shared" ref="D8:D24" si="0">SUM(C8-B8*24)</f>
        <v>-6.2979166666666666</v>
      </c>
      <c r="G8" s="3"/>
      <c r="I8" s="3"/>
      <c r="J8" s="6"/>
      <c r="N8" s="2"/>
    </row>
    <row r="9" spans="1:14">
      <c r="A9" s="1">
        <v>42130</v>
      </c>
      <c r="B9" s="11">
        <v>0.29166666666666702</v>
      </c>
      <c r="C9" s="11">
        <v>0.70833333333333337</v>
      </c>
      <c r="D9" s="50">
        <f t="shared" si="0"/>
        <v>-6.2916666666666758</v>
      </c>
      <c r="G9" s="3"/>
      <c r="I9" s="3"/>
      <c r="J9" s="6"/>
      <c r="N9" s="2"/>
    </row>
    <row r="10" spans="1:14">
      <c r="A10" s="1">
        <v>42131</v>
      </c>
      <c r="B10" s="11">
        <v>0.29166666666666702</v>
      </c>
      <c r="C10" s="11">
        <v>0.72569444444444453</v>
      </c>
      <c r="D10" s="50">
        <f t="shared" si="0"/>
        <v>-6.2743055555555642</v>
      </c>
      <c r="G10" s="3"/>
      <c r="I10" s="3"/>
      <c r="J10" s="6"/>
      <c r="N10" s="2"/>
    </row>
    <row r="11" spans="1:14">
      <c r="A11" s="1">
        <v>42132</v>
      </c>
      <c r="B11" s="11">
        <v>0.29166666666666702</v>
      </c>
      <c r="C11" s="11">
        <v>0.71180555555555547</v>
      </c>
      <c r="D11" s="50">
        <f t="shared" si="0"/>
        <v>-6.2881944444444535</v>
      </c>
      <c r="G11" s="3"/>
      <c r="I11" s="3"/>
      <c r="J11" s="6"/>
      <c r="N11" s="2"/>
    </row>
    <row r="12" spans="1:14">
      <c r="A12" s="1">
        <v>42135</v>
      </c>
      <c r="D12" s="50">
        <f t="shared" si="0"/>
        <v>0</v>
      </c>
      <c r="G12" s="3"/>
      <c r="I12" s="3"/>
      <c r="J12" s="6"/>
      <c r="N12" s="2"/>
    </row>
    <row r="13" spans="1:14">
      <c r="A13" s="1">
        <v>42136</v>
      </c>
      <c r="D13" s="50">
        <f t="shared" si="0"/>
        <v>0</v>
      </c>
      <c r="G13" s="3"/>
      <c r="I13" s="3"/>
      <c r="J13" s="6"/>
      <c r="N13" s="2"/>
    </row>
    <row r="14" spans="1:14">
      <c r="A14" s="1">
        <v>42137</v>
      </c>
      <c r="D14" s="50">
        <f t="shared" si="0"/>
        <v>0</v>
      </c>
      <c r="G14" s="3"/>
      <c r="I14" s="3"/>
      <c r="J14" s="6"/>
      <c r="N14" s="2"/>
    </row>
    <row r="15" spans="1:14">
      <c r="A15" s="1">
        <v>42139</v>
      </c>
      <c r="D15" s="50">
        <f t="shared" si="0"/>
        <v>0</v>
      </c>
      <c r="G15" s="3"/>
      <c r="I15" s="3"/>
      <c r="J15" s="6"/>
      <c r="N15" s="2"/>
    </row>
    <row r="16" spans="1:14">
      <c r="A16" s="1">
        <v>42142</v>
      </c>
      <c r="D16" s="50">
        <f t="shared" si="0"/>
        <v>0</v>
      </c>
      <c r="G16" s="3"/>
      <c r="I16" s="3"/>
      <c r="J16" s="6"/>
      <c r="N16" s="2"/>
    </row>
    <row r="17" spans="1:14">
      <c r="A17" s="1">
        <v>42143</v>
      </c>
      <c r="D17" s="50">
        <f t="shared" si="0"/>
        <v>0</v>
      </c>
      <c r="G17" s="3"/>
      <c r="I17" s="3"/>
      <c r="J17" s="6"/>
      <c r="N17" s="2"/>
    </row>
    <row r="18" spans="1:14">
      <c r="A18" s="1">
        <v>42144</v>
      </c>
      <c r="D18" s="50">
        <f t="shared" si="0"/>
        <v>0</v>
      </c>
      <c r="G18" s="3"/>
      <c r="I18" s="3"/>
      <c r="J18" s="6"/>
      <c r="N18" s="2"/>
    </row>
    <row r="19" spans="1:14">
      <c r="A19" s="1">
        <v>42145</v>
      </c>
      <c r="D19" s="50">
        <f t="shared" si="0"/>
        <v>0</v>
      </c>
      <c r="G19" s="3"/>
      <c r="I19" s="3"/>
      <c r="J19" s="6"/>
      <c r="N19" s="2"/>
    </row>
    <row r="20" spans="1:14">
      <c r="A20" s="1">
        <v>42148</v>
      </c>
      <c r="D20" s="50">
        <f t="shared" si="0"/>
        <v>0</v>
      </c>
      <c r="G20" s="3"/>
      <c r="I20" s="3"/>
      <c r="J20" s="6"/>
      <c r="N20" s="2"/>
    </row>
    <row r="21" spans="1:14">
      <c r="A21" s="1">
        <v>42150</v>
      </c>
      <c r="D21" s="50">
        <f t="shared" si="0"/>
        <v>0</v>
      </c>
      <c r="G21" s="3"/>
      <c r="I21" s="3"/>
      <c r="J21" s="6"/>
      <c r="N21" s="2"/>
    </row>
    <row r="22" spans="1:14">
      <c r="A22" s="1">
        <v>42151</v>
      </c>
      <c r="D22" s="50">
        <f t="shared" si="0"/>
        <v>0</v>
      </c>
      <c r="G22" s="3"/>
      <c r="I22" s="3"/>
      <c r="J22" s="6"/>
      <c r="N22" s="2"/>
    </row>
    <row r="23" spans="1:14">
      <c r="A23" s="1">
        <v>42152</v>
      </c>
      <c r="D23" s="50">
        <f t="shared" si="0"/>
        <v>0</v>
      </c>
      <c r="G23" s="3"/>
      <c r="I23" s="3"/>
      <c r="J23" s="6"/>
      <c r="N23" s="2"/>
    </row>
    <row r="24" spans="1:14">
      <c r="A24" s="1">
        <v>42153</v>
      </c>
      <c r="D24" s="50">
        <f t="shared" si="0"/>
        <v>0</v>
      </c>
      <c r="G24" s="3"/>
      <c r="I24" s="3"/>
      <c r="J24" s="6"/>
      <c r="N24" s="2"/>
    </row>
    <row r="25" spans="1:14">
      <c r="G25" s="4"/>
      <c r="H25" s="6"/>
      <c r="I25" s="4"/>
      <c r="J25" s="4"/>
      <c r="L25" s="6"/>
      <c r="N25" s="2"/>
    </row>
    <row r="26" spans="1:14">
      <c r="D26" s="11">
        <f>SUM(D7:D25)</f>
        <v>-31.339583333333358</v>
      </c>
      <c r="G26" s="3"/>
    </row>
    <row r="28" spans="1:14">
      <c r="D28" s="6">
        <f>SUM(D26*146)</f>
        <v>-4575.5791666666701</v>
      </c>
    </row>
    <row r="31" spans="1:14">
      <c r="A31" s="35" t="str">
        <f>IF(ISERROR(DK),"Normal working hours",IF(DK,"Normal arbejdstid","Normal working hours"))</f>
        <v>Normal arbejdstid</v>
      </c>
      <c r="B31" s="18"/>
      <c r="C31" s="18" t="str">
        <f>IF(ISERROR(DK),"Weekday",IF(DK,"Ugedag","Weekday"))</f>
        <v>Ugedag</v>
      </c>
      <c r="D31" s="17" t="str">
        <f>IF(ISERROR(DK),"From",IF(DK,"Fra","From"))</f>
        <v>Fra</v>
      </c>
      <c r="E31" s="17" t="str">
        <f>IF(ISERROR(DK),"To",IF(DK,"Til","To"))</f>
        <v>Til</v>
      </c>
      <c r="F31" s="34" t="str">
        <f>IF(ISERROR(DK),"Hours",IF(DK,"Timer","Hours"))</f>
        <v>Timer</v>
      </c>
    </row>
    <row r="32" spans="1:14">
      <c r="A32" s="33"/>
      <c r="B32" s="49">
        <v>42128</v>
      </c>
      <c r="C32" s="24" t="str">
        <f>PROPER(TEXT(2,"dddd"))</f>
        <v>Mandag</v>
      </c>
      <c r="D32" s="32">
        <v>0.29166666666666669</v>
      </c>
      <c r="E32" s="31">
        <v>0.8125</v>
      </c>
      <c r="F32" s="21">
        <f t="shared" ref="F32:F57" si="1">MAX(0,(IF(E32&gt;=D32,E32-D32,(1-D32)+E32)*24)-IF((IF(E32&gt;=D32,E32-D32,(1-D32)+E32)*24)&lt;=$F$61,0,($F$60/60)))</f>
        <v>12.499999999999998</v>
      </c>
    </row>
    <row r="33" spans="1:6">
      <c r="A33" s="29"/>
      <c r="B33" s="49">
        <v>42129</v>
      </c>
      <c r="C33" s="24" t="str">
        <f>PROPER(TEXT(3,"dddd"))</f>
        <v>Tirsdag</v>
      </c>
      <c r="D33" s="28">
        <v>0.29166666666666669</v>
      </c>
      <c r="E33" s="30">
        <v>0.70208333333333339</v>
      </c>
      <c r="F33" s="21">
        <f t="shared" si="1"/>
        <v>9.8500000000000014</v>
      </c>
    </row>
    <row r="34" spans="1:6">
      <c r="A34" s="29"/>
      <c r="B34" s="49">
        <v>42130</v>
      </c>
      <c r="C34" s="24" t="str">
        <f>PROPER(TEXT(4,"dddd"))</f>
        <v>Onsdag</v>
      </c>
      <c r="D34" s="28">
        <v>0.29166666666666669</v>
      </c>
      <c r="E34" s="30">
        <v>0.70833333333333337</v>
      </c>
      <c r="F34" s="21">
        <f t="shared" si="1"/>
        <v>10</v>
      </c>
    </row>
    <row r="35" spans="1:6">
      <c r="A35" s="29"/>
      <c r="B35" s="49">
        <v>42131</v>
      </c>
      <c r="C35" s="24" t="s">
        <v>4</v>
      </c>
      <c r="D35" s="28">
        <v>0.29166666666666669</v>
      </c>
      <c r="E35" s="30">
        <v>0.72569444444444453</v>
      </c>
      <c r="F35" s="21">
        <f t="shared" si="1"/>
        <v>10.416666666666668</v>
      </c>
    </row>
    <row r="36" spans="1:6">
      <c r="A36" s="29"/>
      <c r="B36" s="49">
        <v>42132</v>
      </c>
      <c r="C36" s="24" t="s">
        <v>5</v>
      </c>
      <c r="D36" s="28">
        <v>0.29166666666666669</v>
      </c>
      <c r="E36" s="30">
        <v>0.71527777777777779</v>
      </c>
      <c r="F36" s="21">
        <f t="shared" si="1"/>
        <v>10.166666666666666</v>
      </c>
    </row>
    <row r="37" spans="1:6">
      <c r="A37" s="29"/>
      <c r="B37" s="49">
        <v>42135</v>
      </c>
      <c r="C37" s="24" t="str">
        <f>PROPER(TEXT(2,"dddd"))</f>
        <v>Mandag</v>
      </c>
      <c r="D37" s="28"/>
      <c r="E37" s="30"/>
      <c r="F37" s="21">
        <f t="shared" si="1"/>
        <v>0</v>
      </c>
    </row>
    <row r="38" spans="1:6">
      <c r="A38" s="29"/>
      <c r="B38" s="49">
        <v>42136</v>
      </c>
      <c r="C38" s="24" t="str">
        <f>PROPER(TEXT(3,"dddd"))</f>
        <v>Tirsdag</v>
      </c>
      <c r="D38" s="28"/>
      <c r="E38" s="30"/>
      <c r="F38" s="21">
        <f t="shared" si="1"/>
        <v>0</v>
      </c>
    </row>
    <row r="39" spans="1:6">
      <c r="A39" s="29"/>
      <c r="B39" s="49">
        <v>42137</v>
      </c>
      <c r="C39" s="24" t="str">
        <f>PROPER(TEXT(4,"dddd"))</f>
        <v>Onsdag</v>
      </c>
      <c r="D39" s="28"/>
      <c r="E39" s="30"/>
      <c r="F39" s="21">
        <f t="shared" si="1"/>
        <v>0</v>
      </c>
    </row>
    <row r="40" spans="1:6">
      <c r="A40" s="29"/>
      <c r="B40" s="49">
        <v>42138</v>
      </c>
      <c r="C40" s="24" t="s">
        <v>4</v>
      </c>
      <c r="D40" s="28"/>
      <c r="E40" s="30"/>
      <c r="F40" s="21">
        <f t="shared" si="1"/>
        <v>0</v>
      </c>
    </row>
    <row r="41" spans="1:6">
      <c r="A41" s="29"/>
      <c r="B41" s="49">
        <v>42139</v>
      </c>
      <c r="C41" s="24" t="s">
        <v>5</v>
      </c>
      <c r="D41" s="28"/>
      <c r="E41" s="30"/>
      <c r="F41" s="21">
        <f t="shared" si="1"/>
        <v>0</v>
      </c>
    </row>
    <row r="42" spans="1:6">
      <c r="A42" s="29"/>
      <c r="B42" s="49">
        <v>42142</v>
      </c>
      <c r="C42" s="24" t="str">
        <f>PROPER(TEXT(2,"dddd"))</f>
        <v>Mandag</v>
      </c>
      <c r="D42" s="28"/>
      <c r="E42" s="30"/>
      <c r="F42" s="21">
        <f t="shared" si="1"/>
        <v>0</v>
      </c>
    </row>
    <row r="43" spans="1:6">
      <c r="A43" s="29"/>
      <c r="B43" s="49">
        <v>42143</v>
      </c>
      <c r="C43" s="24" t="str">
        <f>PROPER(TEXT(3,"dddd"))</f>
        <v>Tirsdag</v>
      </c>
      <c r="D43" s="28"/>
      <c r="E43" s="30"/>
      <c r="F43" s="21">
        <f t="shared" si="1"/>
        <v>0</v>
      </c>
    </row>
    <row r="44" spans="1:6">
      <c r="A44" s="29"/>
      <c r="B44" s="49"/>
      <c r="C44" s="24"/>
      <c r="D44" s="28"/>
      <c r="E44" s="30"/>
      <c r="F44" s="21">
        <f t="shared" si="1"/>
        <v>0</v>
      </c>
    </row>
    <row r="45" spans="1:6">
      <c r="A45" s="29"/>
      <c r="B45" s="49"/>
      <c r="C45" s="24"/>
      <c r="D45" s="28"/>
      <c r="E45" s="30"/>
      <c r="F45" s="21">
        <f t="shared" si="1"/>
        <v>0</v>
      </c>
    </row>
    <row r="46" spans="1:6">
      <c r="A46" s="29"/>
      <c r="B46" s="49"/>
      <c r="C46" s="24"/>
      <c r="D46" s="28"/>
      <c r="E46" s="30"/>
      <c r="F46" s="21">
        <f t="shared" si="1"/>
        <v>0</v>
      </c>
    </row>
    <row r="47" spans="1:6">
      <c r="A47" s="29"/>
      <c r="B47" s="49"/>
      <c r="C47" s="24"/>
      <c r="D47" s="28"/>
      <c r="E47" s="30"/>
      <c r="F47" s="21">
        <f t="shared" si="1"/>
        <v>0</v>
      </c>
    </row>
    <row r="48" spans="1:6">
      <c r="A48" s="29"/>
      <c r="B48" s="49"/>
      <c r="C48" s="24"/>
      <c r="D48" s="28"/>
      <c r="E48" s="30"/>
      <c r="F48" s="21">
        <f t="shared" si="1"/>
        <v>0</v>
      </c>
    </row>
    <row r="49" spans="1:12">
      <c r="A49" s="29"/>
      <c r="B49" s="49"/>
      <c r="C49" s="24"/>
      <c r="D49" s="28"/>
      <c r="E49" s="30"/>
      <c r="F49" s="21">
        <f t="shared" si="1"/>
        <v>0</v>
      </c>
    </row>
    <row r="50" spans="1:12">
      <c r="A50" s="29"/>
      <c r="B50" s="49"/>
      <c r="C50" s="24"/>
      <c r="D50" s="28"/>
      <c r="E50" s="30"/>
      <c r="F50" s="21">
        <f t="shared" si="1"/>
        <v>0</v>
      </c>
    </row>
    <row r="51" spans="1:12">
      <c r="A51" s="29"/>
      <c r="B51" s="49"/>
      <c r="C51" s="24"/>
      <c r="D51" s="28"/>
      <c r="E51" s="30"/>
      <c r="F51" s="21">
        <f t="shared" si="1"/>
        <v>0</v>
      </c>
    </row>
    <row r="52" spans="1:12">
      <c r="A52" s="29"/>
      <c r="B52" s="49"/>
      <c r="C52" s="24"/>
      <c r="D52" s="28"/>
      <c r="E52" s="30"/>
      <c r="F52" s="21">
        <f t="shared" si="1"/>
        <v>0</v>
      </c>
    </row>
    <row r="53" spans="1:12">
      <c r="A53" s="29"/>
      <c r="B53" s="24"/>
      <c r="C53" s="24"/>
      <c r="D53" s="28"/>
      <c r="E53" s="30"/>
      <c r="F53" s="21">
        <f t="shared" si="1"/>
        <v>0</v>
      </c>
    </row>
    <row r="54" spans="1:12">
      <c r="A54" s="29"/>
      <c r="B54" s="24"/>
      <c r="C54" s="24"/>
      <c r="D54" s="28"/>
      <c r="E54" s="30"/>
      <c r="F54" s="21">
        <f t="shared" si="1"/>
        <v>0</v>
      </c>
    </row>
    <row r="55" spans="1:12">
      <c r="A55" s="29"/>
      <c r="B55" s="24"/>
      <c r="C55" s="24"/>
      <c r="D55" s="28"/>
      <c r="E55" s="30"/>
      <c r="F55" s="21">
        <f t="shared" si="1"/>
        <v>0</v>
      </c>
    </row>
    <row r="56" spans="1:12">
      <c r="A56" s="29"/>
      <c r="B56" s="24"/>
      <c r="C56" s="24"/>
      <c r="D56" s="28"/>
      <c r="E56" s="27"/>
      <c r="F56" s="21">
        <f t="shared" si="1"/>
        <v>0</v>
      </c>
    </row>
    <row r="57" spans="1:12">
      <c r="A57" s="26"/>
      <c r="B57" s="25"/>
      <c r="C57" s="24"/>
      <c r="D57" s="23"/>
      <c r="E57" s="22"/>
      <c r="F57" s="21">
        <f t="shared" si="1"/>
        <v>0</v>
      </c>
    </row>
    <row r="58" spans="1:12">
      <c r="A58" s="20"/>
      <c r="B58" s="19"/>
      <c r="C58" s="18" t="str">
        <f>IF(ISERROR(DK),"Total weekly working hours",IF(DK,"Antal ugenlige arbejdstimer i alt","Total weekly working hours"))</f>
        <v>Antal ugenlige arbejdstimer i alt</v>
      </c>
      <c r="D58" s="17"/>
      <c r="E58" s="16"/>
      <c r="F58" s="15">
        <f>SUM(F32:F57)</f>
        <v>52.93333333333333</v>
      </c>
    </row>
    <row r="59" spans="1:12">
      <c r="A59" s="36"/>
      <c r="B59" s="36"/>
      <c r="C59" s="38"/>
      <c r="D59" s="38"/>
      <c r="E59" s="37"/>
      <c r="F59" s="36"/>
    </row>
    <row r="60" spans="1:12">
      <c r="A60" s="48" t="str">
        <f>IF(ISERROR(DK),"Self paid",IF(DK,"Selvbetalte","Self paid"))</f>
        <v>Selvbetalte</v>
      </c>
      <c r="B60" s="47" t="str">
        <f>IF(ISERROR(DK),"Number of minutes of self paid breaks each working day",IF(DK,"Antal minutters selvbetalt pause pr. arbejdsdag","Number of minutes of self paid breaks each working day"))</f>
        <v>Antal minutters selvbetalt pause pr. arbejdsdag</v>
      </c>
      <c r="C60" s="46"/>
      <c r="D60" s="46"/>
      <c r="E60" s="45"/>
      <c r="F60" s="44">
        <v>0</v>
      </c>
    </row>
    <row r="61" spans="1:12">
      <c r="A61" s="43" t="str">
        <f>IF(A60="Selvbetalte","Pauser","Breaks")</f>
        <v>Pauser</v>
      </c>
      <c r="B61" s="42" t="str">
        <f>IF(ISERROR(DK),"Don't calculate breaks, if work hours is below or equal to (hours)",IF(DK,"Beregn ikke pause, hvis arbejdstiden er under eller lig (antal timer)","Don't calculate breaks, if work hours is below or equal to (hours)"))</f>
        <v>Beregn ikke pause, hvis arbejdstiden er under eller lig (antal timer)</v>
      </c>
      <c r="C61" s="41"/>
      <c r="D61" s="41"/>
      <c r="E61" s="40"/>
      <c r="F61" s="39">
        <v>0</v>
      </c>
    </row>
    <row r="62" spans="1:12">
      <c r="A62" s="36"/>
      <c r="B62" s="36"/>
      <c r="C62" s="38"/>
      <c r="D62" s="38"/>
      <c r="E62" s="37"/>
      <c r="F62" s="36"/>
    </row>
    <row r="63" spans="1:12">
      <c r="A63" s="2"/>
      <c r="B63" s="5"/>
      <c r="C63" s="2"/>
      <c r="D63" s="2"/>
      <c r="E63"/>
      <c r="F63" s="5"/>
      <c r="G63"/>
      <c r="H63"/>
      <c r="I63"/>
      <c r="J63"/>
      <c r="L63"/>
    </row>
    <row r="64" spans="1:12">
      <c r="A64" s="36"/>
      <c r="B64" s="36"/>
      <c r="C64" s="38"/>
      <c r="D64" s="38"/>
      <c r="E64" s="37"/>
      <c r="F64" s="36"/>
    </row>
    <row r="65" spans="1:12">
      <c r="A65" s="2"/>
      <c r="B65" s="5"/>
      <c r="C65" s="2"/>
      <c r="D65" s="2"/>
      <c r="E65"/>
      <c r="F65" s="5"/>
      <c r="G65"/>
      <c r="H65"/>
      <c r="I65"/>
      <c r="J65"/>
      <c r="L65"/>
    </row>
    <row r="66" spans="1:12">
      <c r="A66" s="2"/>
      <c r="B66" s="5"/>
      <c r="C66" s="2"/>
      <c r="D66" s="2"/>
      <c r="E66"/>
      <c r="F66" s="5"/>
      <c r="G66"/>
      <c r="H66"/>
      <c r="I66"/>
      <c r="J66"/>
      <c r="L66"/>
    </row>
    <row r="67" spans="1:12">
      <c r="A67" s="2"/>
      <c r="B67" s="5"/>
      <c r="C67" s="2"/>
      <c r="D67" s="2"/>
      <c r="E67"/>
      <c r="F67" s="5"/>
      <c r="G67"/>
      <c r="H67"/>
      <c r="I67"/>
      <c r="J67"/>
      <c r="L67"/>
    </row>
    <row r="68" spans="1:12">
      <c r="A68" s="2"/>
      <c r="B68" s="5"/>
      <c r="C68" s="2"/>
      <c r="D68" s="2"/>
      <c r="E68"/>
      <c r="F68" s="5"/>
      <c r="G68"/>
      <c r="H68"/>
      <c r="I68"/>
      <c r="J68"/>
      <c r="L68"/>
    </row>
  </sheetData>
  <dataValidations count="3">
    <dataValidation type="time" allowBlank="1" showInputMessage="1" showErrorMessage="1" sqref="D32:E57">
      <formula1>0</formula1>
      <formula2>0.999988425925926</formula2>
    </dataValidation>
    <dataValidation type="decimal" allowBlank="1" showInputMessage="1" showErrorMessage="1" sqref="F61">
      <formula1>0</formula1>
      <formula2>24</formula2>
    </dataValidation>
    <dataValidation type="whole" allowBlank="1" showInputMessage="1" showErrorMessage="1" sqref="F60">
      <formula1>0</formula1>
      <formula2>1440</formula2>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3</vt:i4>
      </vt:variant>
    </vt:vector>
  </HeadingPairs>
  <TitlesOfParts>
    <vt:vector size="3" baseType="lpstr">
      <vt:lpstr>Ark1</vt:lpstr>
      <vt:lpstr>Ark2</vt:lpstr>
      <vt:lpstr>Ark3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Puschel</dc:creator>
  <cp:lastModifiedBy>Puschel</cp:lastModifiedBy>
  <dcterms:created xsi:type="dcterms:W3CDTF">2015-05-11T17:23:04Z</dcterms:created>
  <dcterms:modified xsi:type="dcterms:W3CDTF">2015-05-14T09:43:27Z</dcterms:modified>
</cp:coreProperties>
</file>